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6" r:id="rId1"/>
  </sheets>
  <definedNames>
    <definedName name="_xlnm.Print_Titles" localSheetId="0">Sheet1!#REF!</definedName>
  </definedNames>
  <calcPr calcId="124519"/>
</workbook>
</file>

<file path=xl/calcChain.xml><?xml version="1.0" encoding="utf-8"?>
<calcChain xmlns="http://schemas.openxmlformats.org/spreadsheetml/2006/main">
  <c r="F21" i="6"/>
  <c r="F20"/>
  <c r="D20"/>
  <c r="F19"/>
  <c r="G18"/>
  <c r="F18"/>
  <c r="D18"/>
  <c r="G17"/>
  <c r="F17"/>
  <c r="D17"/>
  <c r="G16"/>
  <c r="F16"/>
  <c r="D16"/>
  <c r="G15"/>
  <c r="F15"/>
  <c r="F10" s="1"/>
  <c r="D15"/>
  <c r="G14"/>
  <c r="F14"/>
  <c r="E14"/>
  <c r="E10" s="1"/>
  <c r="G13"/>
  <c r="F13"/>
  <c r="D13"/>
  <c r="G12"/>
  <c r="F12"/>
  <c r="D12"/>
  <c r="I10"/>
  <c r="H10"/>
  <c r="C10"/>
  <c r="D10" l="1"/>
  <c r="G10"/>
</calcChain>
</file>

<file path=xl/sharedStrings.xml><?xml version="1.0" encoding="utf-8"?>
<sst xmlns="http://schemas.openxmlformats.org/spreadsheetml/2006/main" count="40" uniqueCount="32">
  <si>
    <t>Tổng số</t>
  </si>
  <si>
    <t>Tên công trình</t>
  </si>
  <si>
    <t>Tổng dự toán được duyệt</t>
  </si>
  <si>
    <t>Trong đó thanh toán khối lượng năm trước</t>
  </si>
  <si>
    <t>Chia theo nguồn vốn</t>
  </si>
  <si>
    <t>Nguồn cân đối ngân sách</t>
  </si>
  <si>
    <t>Nguồn đóng góp</t>
  </si>
  <si>
    <t>(Quyết toán được HĐND xã phê chuẩn)</t>
  </si>
  <si>
    <t>Biểu số 119/CK-TC-NSNN</t>
  </si>
  <si>
    <t>Thời gian 
KC-HT</t>
  </si>
  <si>
    <t>Trong đó: Ngùôn dân đóng góp</t>
  </si>
  <si>
    <t>Tỉnh: Quảng Bình</t>
  </si>
  <si>
    <t>Huỵên: Quảng Trạch</t>
  </si>
  <si>
    <t>Xã: Quảng Tùng</t>
  </si>
  <si>
    <t>ĐVT: Đồng</t>
  </si>
  <si>
    <t>Cổng, hàng rào thôn Di lộc</t>
  </si>
  <si>
    <t>Đường đình Làng thôn Di Luân</t>
  </si>
  <si>
    <t>XD đường Phúc Tây, Phúc Kiều</t>
  </si>
  <si>
    <t>2022
2023</t>
  </si>
  <si>
    <t>Đường GTNT xóm Phúc Đông thôn Phúc Kiều xã Quảng Tùng</t>
  </si>
  <si>
    <t>Xây dựng nhà văn hoá thôn Di Lộc</t>
  </si>
  <si>
    <t>2021
2022</t>
  </si>
  <si>
    <t>Xây dựng nhà văn hoá thôn Sơn Tùng</t>
  </si>
  <si>
    <t>2022
2024</t>
  </si>
  <si>
    <t>XD kênh mương thôn Sơn Tùng</t>
  </si>
  <si>
    <t xml:space="preserve">Tuyến đường đưa tang thôn Sơn Tùng  </t>
  </si>
  <si>
    <t>2023
2024</t>
  </si>
  <si>
    <t xml:space="preserve">KCH kênh mương cấp 2 Phúc Tây, thôn Phúc Kiều </t>
  </si>
  <si>
    <t>QUYẾT TOÁN CHI ĐẦU TƯ PHÁT TRIỂN NGÂN SÁCH XÃ NĂM 2024</t>
  </si>
  <si>
    <t>Giá trị thực hiện từ 01/01 đến 31/12/2024</t>
  </si>
  <si>
    <t>Giá trị đã thanh toán năm 2024</t>
  </si>
  <si>
    <t>Nhà vệ sinh giáo viên và học sinh Trường THCS xã Quảng Tùng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</si>
</sst>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5" formatCode="_-* #,##0.00_-;\-* #,##0.00_-;_-* &quot;-&quot;??_-;_-@_-"/>
    <numFmt numFmtId="166" formatCode="_-* #,##0_-;\-* #,##0_-;_-* &quot;-&quot;??_-;_-@_-"/>
    <numFmt numFmtId="167" formatCode="_(* #,##0_);_(* \(#,##0\);_(* &quot;-&quot;??_);_(@_)"/>
    <numFmt numFmtId="168" formatCode="_-* #,##0\ _₫_-;\-* #,##0\ _₫_-;_-* &quot;-&quot;??\ _₫_-;_-@_-"/>
    <numFmt numFmtId="169" formatCode="#,###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2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" fillId="0" borderId="0"/>
  </cellStyleXfs>
  <cellXfs count="33">
    <xf numFmtId="0" fontId="0" fillId="0" borderId="0" xfId="0"/>
    <xf numFmtId="166" fontId="2" fillId="0" borderId="0" xfId="1" applyNumberFormat="1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166" fontId="5" fillId="0" borderId="0" xfId="1" applyNumberFormat="1" applyFont="1"/>
    <xf numFmtId="0" fontId="5" fillId="0" borderId="0" xfId="0" applyFont="1" applyFill="1"/>
    <xf numFmtId="0" fontId="5" fillId="0" borderId="0" xfId="0" applyFont="1"/>
    <xf numFmtId="166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6" fontId="7" fillId="0" borderId="1" xfId="1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vertical="center"/>
    </xf>
    <xf numFmtId="166" fontId="8" fillId="0" borderId="1" xfId="1" applyNumberFormat="1" applyFont="1" applyFill="1" applyBorder="1" applyAlignment="1">
      <alignment vertical="center"/>
    </xf>
    <xf numFmtId="166" fontId="8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8" fontId="8" fillId="0" borderId="1" xfId="1" applyNumberFormat="1" applyFont="1" applyFill="1" applyBorder="1" applyAlignment="1">
      <alignment horizontal="center" vertical="center" wrapText="1"/>
    </xf>
    <xf numFmtId="168" fontId="8" fillId="0" borderId="1" xfId="1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66" fontId="3" fillId="0" borderId="1" xfId="1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6">
    <cellStyle name="Comma" xfId="1" builtinId="3"/>
    <cellStyle name="Comma 2" xfId="3"/>
    <cellStyle name="Normal" xfId="0" builtinId="0"/>
    <cellStyle name="Normal 10 2" xfId="5"/>
    <cellStyle name="Normal 2" xfId="2"/>
    <cellStyle name="Normal 3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1981200</xdr:colOff>
      <xdr:row>6</xdr:row>
      <xdr:rowOff>0</xdr:rowOff>
    </xdr:from>
    <xdr:to>
      <xdr:col>1</xdr:col>
      <xdr:colOff>0</xdr:colOff>
      <xdr:row>6</xdr:row>
      <xdr:rowOff>57531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504950" y="44958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6</xdr:row>
      <xdr:rowOff>0</xdr:rowOff>
    </xdr:from>
    <xdr:to>
      <xdr:col>1</xdr:col>
      <xdr:colOff>0</xdr:colOff>
      <xdr:row>6</xdr:row>
      <xdr:rowOff>57531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504950" y="44958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6</xdr:row>
      <xdr:rowOff>0</xdr:rowOff>
    </xdr:from>
    <xdr:to>
      <xdr:col>1</xdr:col>
      <xdr:colOff>0</xdr:colOff>
      <xdr:row>6</xdr:row>
      <xdr:rowOff>57531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1504950" y="44958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6</xdr:row>
      <xdr:rowOff>0</xdr:rowOff>
    </xdr:from>
    <xdr:to>
      <xdr:col>1</xdr:col>
      <xdr:colOff>0</xdr:colOff>
      <xdr:row>6</xdr:row>
      <xdr:rowOff>57531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504950" y="44958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6</xdr:row>
      <xdr:rowOff>0</xdr:rowOff>
    </xdr:from>
    <xdr:to>
      <xdr:col>1</xdr:col>
      <xdr:colOff>0</xdr:colOff>
      <xdr:row>6</xdr:row>
      <xdr:rowOff>57531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504950" y="44958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6</xdr:row>
      <xdr:rowOff>0</xdr:rowOff>
    </xdr:from>
    <xdr:to>
      <xdr:col>1</xdr:col>
      <xdr:colOff>0</xdr:colOff>
      <xdr:row>6</xdr:row>
      <xdr:rowOff>57531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504950" y="44958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14</xdr:row>
      <xdr:rowOff>0</xdr:rowOff>
    </xdr:from>
    <xdr:to>
      <xdr:col>1</xdr:col>
      <xdr:colOff>0</xdr:colOff>
      <xdr:row>14</xdr:row>
      <xdr:rowOff>60579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504950" y="3505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14</xdr:row>
      <xdr:rowOff>0</xdr:rowOff>
    </xdr:from>
    <xdr:to>
      <xdr:col>1</xdr:col>
      <xdr:colOff>0</xdr:colOff>
      <xdr:row>14</xdr:row>
      <xdr:rowOff>60579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1504950" y="3505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14</xdr:row>
      <xdr:rowOff>0</xdr:rowOff>
    </xdr:from>
    <xdr:to>
      <xdr:col>1</xdr:col>
      <xdr:colOff>0</xdr:colOff>
      <xdr:row>14</xdr:row>
      <xdr:rowOff>60579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04950" y="3505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14</xdr:row>
      <xdr:rowOff>0</xdr:rowOff>
    </xdr:from>
    <xdr:to>
      <xdr:col>1</xdr:col>
      <xdr:colOff>0</xdr:colOff>
      <xdr:row>14</xdr:row>
      <xdr:rowOff>60579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504950" y="3505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14</xdr:row>
      <xdr:rowOff>0</xdr:rowOff>
    </xdr:from>
    <xdr:to>
      <xdr:col>1</xdr:col>
      <xdr:colOff>0</xdr:colOff>
      <xdr:row>14</xdr:row>
      <xdr:rowOff>60579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1504950" y="3505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14</xdr:row>
      <xdr:rowOff>0</xdr:rowOff>
    </xdr:from>
    <xdr:to>
      <xdr:col>1</xdr:col>
      <xdr:colOff>0</xdr:colOff>
      <xdr:row>14</xdr:row>
      <xdr:rowOff>60579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1504950" y="3505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12</xdr:row>
      <xdr:rowOff>0</xdr:rowOff>
    </xdr:from>
    <xdr:to>
      <xdr:col>1</xdr:col>
      <xdr:colOff>0</xdr:colOff>
      <xdr:row>12</xdr:row>
      <xdr:rowOff>60579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1504950" y="2743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12</xdr:row>
      <xdr:rowOff>0</xdr:rowOff>
    </xdr:from>
    <xdr:to>
      <xdr:col>1</xdr:col>
      <xdr:colOff>0</xdr:colOff>
      <xdr:row>12</xdr:row>
      <xdr:rowOff>60579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504950" y="2743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12</xdr:row>
      <xdr:rowOff>0</xdr:rowOff>
    </xdr:from>
    <xdr:to>
      <xdr:col>1</xdr:col>
      <xdr:colOff>0</xdr:colOff>
      <xdr:row>12</xdr:row>
      <xdr:rowOff>60579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1504950" y="2743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12</xdr:row>
      <xdr:rowOff>0</xdr:rowOff>
    </xdr:from>
    <xdr:to>
      <xdr:col>1</xdr:col>
      <xdr:colOff>0</xdr:colOff>
      <xdr:row>12</xdr:row>
      <xdr:rowOff>60579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504950" y="2743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12</xdr:row>
      <xdr:rowOff>0</xdr:rowOff>
    </xdr:from>
    <xdr:to>
      <xdr:col>1</xdr:col>
      <xdr:colOff>0</xdr:colOff>
      <xdr:row>12</xdr:row>
      <xdr:rowOff>60579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1504950" y="2743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1981200</xdr:colOff>
      <xdr:row>12</xdr:row>
      <xdr:rowOff>0</xdr:rowOff>
    </xdr:from>
    <xdr:to>
      <xdr:col>1</xdr:col>
      <xdr:colOff>0</xdr:colOff>
      <xdr:row>12</xdr:row>
      <xdr:rowOff>60579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504950" y="2743200"/>
          <a:ext cx="0" cy="60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F10" sqref="F10"/>
    </sheetView>
  </sheetViews>
  <sheetFormatPr defaultRowHeight="15"/>
  <cols>
    <col min="1" max="1" width="22.5703125" customWidth="1"/>
    <col min="2" max="2" width="6.5703125" customWidth="1"/>
    <col min="3" max="3" width="15.42578125" customWidth="1"/>
    <col min="4" max="4" width="14.42578125" customWidth="1"/>
    <col min="5" max="5" width="16.5703125" customWidth="1"/>
    <col min="6" max="6" width="15.7109375" customWidth="1"/>
    <col min="7" max="7" width="17.5703125" customWidth="1"/>
    <col min="8" max="8" width="16.140625" customWidth="1"/>
    <col min="9" max="9" width="14.140625" customWidth="1"/>
  </cols>
  <sheetData>
    <row r="1" spans="1:9" ht="15.75">
      <c r="A1" s="2" t="s">
        <v>11</v>
      </c>
      <c r="B1" s="3"/>
      <c r="C1" s="4"/>
      <c r="D1" s="4"/>
      <c r="E1" s="4"/>
      <c r="F1" s="5"/>
      <c r="G1" s="6"/>
      <c r="H1" s="6"/>
      <c r="I1" s="4"/>
    </row>
    <row r="2" spans="1:9" ht="16.5">
      <c r="A2" s="2" t="s">
        <v>12</v>
      </c>
      <c r="B2" s="3"/>
      <c r="C2" s="4"/>
      <c r="D2" s="4"/>
      <c r="E2" s="4"/>
      <c r="F2" s="5"/>
      <c r="G2" s="6"/>
      <c r="H2" s="1" t="s">
        <v>8</v>
      </c>
      <c r="I2" s="4"/>
    </row>
    <row r="3" spans="1:9" ht="15.75">
      <c r="A3" s="2" t="s">
        <v>13</v>
      </c>
      <c r="B3" s="3"/>
      <c r="C3" s="4"/>
      <c r="D3" s="4"/>
      <c r="E3" s="4"/>
      <c r="F3" s="5"/>
      <c r="G3" s="6"/>
      <c r="H3" s="6"/>
      <c r="I3" s="4"/>
    </row>
    <row r="4" spans="1:9" ht="15.75">
      <c r="A4" s="27" t="s">
        <v>28</v>
      </c>
      <c r="B4" s="27"/>
      <c r="C4" s="27"/>
      <c r="D4" s="27"/>
      <c r="E4" s="27"/>
      <c r="F4" s="27"/>
      <c r="G4" s="27"/>
      <c r="H4" s="27"/>
      <c r="I4" s="27"/>
    </row>
    <row r="5" spans="1:9" ht="15.75">
      <c r="A5" s="28" t="s">
        <v>7</v>
      </c>
      <c r="B5" s="28"/>
      <c r="C5" s="28"/>
      <c r="D5" s="28"/>
      <c r="E5" s="28"/>
      <c r="F5" s="28"/>
      <c r="G5" s="28"/>
      <c r="H5" s="28"/>
      <c r="I5" s="28"/>
    </row>
    <row r="6" spans="1:9" ht="15.75">
      <c r="A6" s="6"/>
      <c r="B6" s="3"/>
      <c r="C6" s="4"/>
      <c r="D6" s="4"/>
      <c r="E6" s="4"/>
      <c r="F6" s="5"/>
      <c r="G6" s="6"/>
      <c r="H6" s="6" t="s">
        <v>14</v>
      </c>
      <c r="I6" s="4"/>
    </row>
    <row r="7" spans="1:9" ht="28.5" customHeight="1">
      <c r="A7" s="29" t="s">
        <v>1</v>
      </c>
      <c r="B7" s="26" t="s">
        <v>9</v>
      </c>
      <c r="C7" s="26" t="s">
        <v>2</v>
      </c>
      <c r="D7" s="26"/>
      <c r="E7" s="30" t="s">
        <v>29</v>
      </c>
      <c r="F7" s="26" t="s">
        <v>30</v>
      </c>
      <c r="G7" s="26"/>
      <c r="H7" s="26"/>
      <c r="I7" s="26"/>
    </row>
    <row r="8" spans="1:9" ht="21.75" customHeight="1">
      <c r="A8" s="29"/>
      <c r="B8" s="26"/>
      <c r="C8" s="31" t="s">
        <v>0</v>
      </c>
      <c r="D8" s="30" t="s">
        <v>10</v>
      </c>
      <c r="E8" s="30"/>
      <c r="F8" s="32" t="s">
        <v>0</v>
      </c>
      <c r="G8" s="26" t="s">
        <v>3</v>
      </c>
      <c r="H8" s="26" t="s">
        <v>4</v>
      </c>
      <c r="I8" s="26"/>
    </row>
    <row r="9" spans="1:9" ht="31.5">
      <c r="A9" s="29"/>
      <c r="B9" s="26"/>
      <c r="C9" s="31"/>
      <c r="D9" s="30"/>
      <c r="E9" s="30"/>
      <c r="F9" s="32"/>
      <c r="G9" s="26"/>
      <c r="H9" s="9" t="s">
        <v>5</v>
      </c>
      <c r="I9" s="11" t="s">
        <v>6</v>
      </c>
    </row>
    <row r="10" spans="1:9">
      <c r="A10" s="13" t="s">
        <v>0</v>
      </c>
      <c r="B10" s="14"/>
      <c r="C10" s="15">
        <f t="shared" ref="C10:I10" si="0">SUM(C12:C21)</f>
        <v>13269436000</v>
      </c>
      <c r="D10" s="15">
        <f t="shared" si="0"/>
        <v>792584850</v>
      </c>
      <c r="E10" s="15">
        <f t="shared" si="0"/>
        <v>3149568000</v>
      </c>
      <c r="F10" s="15">
        <f t="shared" si="0"/>
        <v>1097792252</v>
      </c>
      <c r="G10" s="15">
        <f t="shared" si="0"/>
        <v>498492972</v>
      </c>
      <c r="H10" s="15">
        <f t="shared" si="0"/>
        <v>870447252</v>
      </c>
      <c r="I10" s="15">
        <f t="shared" si="0"/>
        <v>227345000</v>
      </c>
    </row>
    <row r="11" spans="1:9" ht="15.75">
      <c r="A11" s="10"/>
      <c r="B11" s="9"/>
      <c r="C11" s="12"/>
      <c r="D11" s="11"/>
      <c r="E11" s="11"/>
      <c r="F11" s="7"/>
      <c r="G11" s="8"/>
      <c r="H11" s="8"/>
      <c r="I11" s="8"/>
    </row>
    <row r="12" spans="1:9" ht="30">
      <c r="A12" s="16" t="s">
        <v>20</v>
      </c>
      <c r="B12" s="17" t="s">
        <v>21</v>
      </c>
      <c r="C12" s="18">
        <v>1599369000</v>
      </c>
      <c r="D12" s="19">
        <f>C12*15%</f>
        <v>239905350</v>
      </c>
      <c r="E12" s="19">
        <v>1563439000</v>
      </c>
      <c r="F12" s="20">
        <f t="shared" ref="F12:F21" si="1">H12+I12</f>
        <v>80000000</v>
      </c>
      <c r="G12" s="20">
        <f t="shared" ref="G12:G18" si="2">H12+I12</f>
        <v>80000000</v>
      </c>
      <c r="H12" s="19"/>
      <c r="I12" s="19">
        <v>80000000</v>
      </c>
    </row>
    <row r="13" spans="1:9" ht="30">
      <c r="A13" s="16" t="s">
        <v>22</v>
      </c>
      <c r="B13" s="17" t="s">
        <v>21</v>
      </c>
      <c r="C13" s="21">
        <v>1195000000</v>
      </c>
      <c r="D13" s="19">
        <f t="shared" ref="D13" si="3">C13*15%</f>
        <v>179250000</v>
      </c>
      <c r="E13" s="21">
        <v>0</v>
      </c>
      <c r="F13" s="20">
        <f t="shared" si="1"/>
        <v>26586000</v>
      </c>
      <c r="G13" s="20">
        <f t="shared" si="2"/>
        <v>26586000</v>
      </c>
      <c r="H13" s="19">
        <v>0</v>
      </c>
      <c r="I13" s="19">
        <v>26586000</v>
      </c>
    </row>
    <row r="14" spans="1:9" ht="30">
      <c r="A14" s="16" t="s">
        <v>15</v>
      </c>
      <c r="B14" s="22" t="s">
        <v>23</v>
      </c>
      <c r="C14" s="18">
        <v>1164477000</v>
      </c>
      <c r="D14" s="19"/>
      <c r="E14" s="19">
        <f>1088849000-900000000</f>
        <v>188849000</v>
      </c>
      <c r="F14" s="20">
        <f t="shared" si="1"/>
        <v>112156000</v>
      </c>
      <c r="G14" s="20">
        <f t="shared" si="2"/>
        <v>112156000</v>
      </c>
      <c r="H14" s="19">
        <v>112156000</v>
      </c>
      <c r="I14" s="19"/>
    </row>
    <row r="15" spans="1:9" ht="30">
      <c r="A15" s="16" t="s">
        <v>16</v>
      </c>
      <c r="B15" s="22" t="s">
        <v>23</v>
      </c>
      <c r="C15" s="23">
        <v>1100000000</v>
      </c>
      <c r="D15" s="19">
        <f>C15*5%</f>
        <v>55000000</v>
      </c>
      <c r="E15" s="19">
        <v>233004000</v>
      </c>
      <c r="F15" s="20">
        <f t="shared" si="1"/>
        <v>54385000</v>
      </c>
      <c r="G15" s="20">
        <f t="shared" si="2"/>
        <v>54385000</v>
      </c>
      <c r="H15" s="21">
        <v>6785000</v>
      </c>
      <c r="I15" s="19">
        <v>47600000</v>
      </c>
    </row>
    <row r="16" spans="1:9" ht="30">
      <c r="A16" s="16" t="s">
        <v>17</v>
      </c>
      <c r="B16" s="22" t="s">
        <v>23</v>
      </c>
      <c r="C16" s="23">
        <v>1600000000</v>
      </c>
      <c r="D16" s="19">
        <f>C16*5%</f>
        <v>80000000</v>
      </c>
      <c r="E16" s="19">
        <v>50000000</v>
      </c>
      <c r="F16" s="20">
        <f t="shared" si="1"/>
        <v>33620000</v>
      </c>
      <c r="G16" s="20">
        <f t="shared" si="2"/>
        <v>33620000</v>
      </c>
      <c r="H16" s="21"/>
      <c r="I16" s="19">
        <v>33620000</v>
      </c>
    </row>
    <row r="17" spans="1:9" ht="45">
      <c r="A17" s="16" t="s">
        <v>19</v>
      </c>
      <c r="B17" s="22" t="s">
        <v>23</v>
      </c>
      <c r="C17" s="18">
        <v>1168590000</v>
      </c>
      <c r="D17" s="19">
        <f>C17*5%</f>
        <v>58429500</v>
      </c>
      <c r="E17" s="19">
        <v>264276000</v>
      </c>
      <c r="F17" s="20">
        <f t="shared" si="1"/>
        <v>31120000</v>
      </c>
      <c r="G17" s="20">
        <f t="shared" si="2"/>
        <v>31120000</v>
      </c>
      <c r="H17" s="21"/>
      <c r="I17" s="19">
        <v>31120000</v>
      </c>
    </row>
    <row r="18" spans="1:9" ht="30">
      <c r="A18" s="16" t="s">
        <v>24</v>
      </c>
      <c r="B18" s="22" t="s">
        <v>18</v>
      </c>
      <c r="C18" s="18">
        <v>1200000000</v>
      </c>
      <c r="D18" s="19">
        <f>C18*10%</f>
        <v>120000000</v>
      </c>
      <c r="E18" s="19">
        <v>0</v>
      </c>
      <c r="F18" s="20">
        <f t="shared" si="1"/>
        <v>160625972</v>
      </c>
      <c r="G18" s="20">
        <f t="shared" si="2"/>
        <v>160625972</v>
      </c>
      <c r="H18" s="19">
        <v>152206972</v>
      </c>
      <c r="I18" s="24">
        <v>8419000</v>
      </c>
    </row>
    <row r="19" spans="1:9" ht="30">
      <c r="A19" s="16" t="s">
        <v>25</v>
      </c>
      <c r="B19" s="22" t="s">
        <v>26</v>
      </c>
      <c r="C19" s="21">
        <v>2500000000</v>
      </c>
      <c r="D19" s="19"/>
      <c r="E19" s="21">
        <v>550000000</v>
      </c>
      <c r="F19" s="20">
        <f t="shared" si="1"/>
        <v>500000000</v>
      </c>
      <c r="G19" s="20"/>
      <c r="H19" s="19">
        <v>500000000</v>
      </c>
      <c r="I19" s="19"/>
    </row>
    <row r="20" spans="1:9" ht="45">
      <c r="A20" s="25" t="s">
        <v>27</v>
      </c>
      <c r="B20" s="22" t="s">
        <v>26</v>
      </c>
      <c r="C20" s="23">
        <v>1200000000</v>
      </c>
      <c r="D20" s="19">
        <f>C20*5%</f>
        <v>60000000</v>
      </c>
      <c r="E20" s="19">
        <v>50000000</v>
      </c>
      <c r="F20" s="20">
        <f t="shared" si="1"/>
        <v>50000000</v>
      </c>
      <c r="G20" s="20"/>
      <c r="H20" s="19">
        <v>50000000</v>
      </c>
      <c r="I20" s="19">
        <v>0</v>
      </c>
    </row>
    <row r="21" spans="1:9" ht="45">
      <c r="A21" s="16" t="s">
        <v>31</v>
      </c>
      <c r="B21" s="22" t="s">
        <v>26</v>
      </c>
      <c r="C21" s="18">
        <v>542000000</v>
      </c>
      <c r="D21" s="19">
        <v>0</v>
      </c>
      <c r="E21" s="19">
        <v>250000000</v>
      </c>
      <c r="F21" s="20">
        <f t="shared" si="1"/>
        <v>49299280</v>
      </c>
      <c r="G21" s="20"/>
      <c r="H21" s="19">
        <v>49299280</v>
      </c>
      <c r="I21" s="19"/>
    </row>
  </sheetData>
  <mergeCells count="12">
    <mergeCell ref="G8:G9"/>
    <mergeCell ref="H8:I8"/>
    <mergeCell ref="A4:I4"/>
    <mergeCell ref="A5:I5"/>
    <mergeCell ref="A7:A9"/>
    <mergeCell ref="B7:B9"/>
    <mergeCell ref="C7:D7"/>
    <mergeCell ref="E7:E9"/>
    <mergeCell ref="F7:I7"/>
    <mergeCell ref="C8:C9"/>
    <mergeCell ref="D8:D9"/>
    <mergeCell ref="F8:F9"/>
  </mergeCells>
  <pageMargins left="0.43307086614173229" right="0.27559055118110237" top="0.27" bottom="0.51181102362204722" header="0.2" footer="0.31496062992125984"/>
  <pageSetup paperSize="9" orientation="landscape" verticalDpi="0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aseanqb</dc:creator>
  <cp:lastModifiedBy>PBT-XCIV</cp:lastModifiedBy>
  <cp:lastPrinted>2025-04-23T03:45:43Z</cp:lastPrinted>
  <dcterms:created xsi:type="dcterms:W3CDTF">2018-02-03T02:57:01Z</dcterms:created>
  <dcterms:modified xsi:type="dcterms:W3CDTF">2025-04-23T04:07:34Z</dcterms:modified>
</cp:coreProperties>
</file>