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HOA TRACH\DỰ TOÁN 2026\DỰ TOÁN\Rừng ERPA CHỈNH LẠI\NQ ERPA\"/>
    </mc:Choice>
  </mc:AlternateContent>
  <xr:revisionPtr revIDLastSave="0" documentId="13_ncr:1_{7038FB67-BBDF-4D58-A519-05C9E590A6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H" sheetId="4" r:id="rId1"/>
  </sheets>
  <definedNames>
    <definedName name="chuong_pl_11_name_name" localSheetId="0">KH!$A$5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4" l="1"/>
  <c r="L13" i="4"/>
  <c r="F28" i="4"/>
  <c r="F27" i="4"/>
  <c r="F26" i="4"/>
  <c r="F25" i="4"/>
  <c r="F24" i="4"/>
  <c r="F23" i="4"/>
  <c r="F22" i="4"/>
  <c r="F19" i="4"/>
  <c r="F17" i="4" s="1"/>
  <c r="F16" i="4"/>
  <c r="F15" i="4"/>
  <c r="F14" i="4"/>
  <c r="F13" i="4"/>
  <c r="F11" i="4"/>
  <c r="F10" i="4" s="1"/>
  <c r="F21" i="4" l="1"/>
  <c r="F20" i="4" s="1"/>
  <c r="F12" i="4"/>
  <c r="F30" i="4" l="1"/>
  <c r="I30" i="4" l="1"/>
  <c r="I33" i="4"/>
</calcChain>
</file>

<file path=xl/sharedStrings.xml><?xml version="1.0" encoding="utf-8"?>
<sst xmlns="http://schemas.openxmlformats.org/spreadsheetml/2006/main" count="65" uniqueCount="53">
  <si>
    <t>I</t>
  </si>
  <si>
    <t>II</t>
  </si>
  <si>
    <t>STT</t>
  </si>
  <si>
    <t>Mua sắm phương tiện, công cụ, trang thiết bị, xăng, dầu cho tuần tra, kiểm tra rừng</t>
  </si>
  <si>
    <t>IV</t>
  </si>
  <si>
    <t>Chi Bồi dưỡng làm đêm, làm thêm giờ, công tác kiêm nhiệm</t>
  </si>
  <si>
    <t>V</t>
  </si>
  <si>
    <t>Nội dung chi</t>
  </si>
  <si>
    <t xml:space="preserve">Đơn vị </t>
  </si>
  <si>
    <t xml:space="preserve"> Số lượng  </t>
  </si>
  <si>
    <r>
      <t xml:space="preserve"> Đơn giá </t>
    </r>
    <r>
      <rPr>
        <sz val="13"/>
        <color rgb="FF000000"/>
        <rFont val="Times New Roman"/>
        <family val="1"/>
      </rPr>
      <t>(đồng)</t>
    </r>
  </si>
  <si>
    <r>
      <t xml:space="preserve">Thành tiền </t>
    </r>
    <r>
      <rPr>
        <sz val="13"/>
        <color rgb="FF000000"/>
        <rFont val="Times New Roman"/>
        <family val="1"/>
      </rPr>
      <t>(đồng)</t>
    </r>
  </si>
  <si>
    <t>Căn cứ</t>
  </si>
  <si>
    <t>Theo quy chế chi tiêu nội bộ</t>
  </si>
  <si>
    <t>Cái</t>
  </si>
  <si>
    <t>Đôi</t>
  </si>
  <si>
    <t>Mua rựa phục vụ tuần tra rừng</t>
  </si>
  <si>
    <t>Mua dép rọ đi tuần tra rừng</t>
  </si>
  <si>
    <t>Hệ số</t>
  </si>
  <si>
    <t>Khoản 1, điều 55 nghị đinh 145/2020/NĐ-CP ngày 14/12/2020</t>
  </si>
  <si>
    <t>Người</t>
  </si>
  <si>
    <t xml:space="preserve">    Theo quy chế chi tiêu nội bộ</t>
  </si>
  <si>
    <t xml:space="preserve">Chi Phổ biến, tuyên truyền giáo dục pháp luật về bảo vệ rừng và tập huấn, bồi dưỡng nghiệp vụ quản lý bảo vệ rừng </t>
  </si>
  <si>
    <t>Chi Phổ biến, tuyên truyền giáo dục pháp luật về bảo vệ rừng</t>
  </si>
  <si>
    <t>Thông tư số 12/2025/TT-BTC</t>
  </si>
  <si>
    <t xml:space="preserve">Ma két hôi nghị tuyên truyền </t>
  </si>
  <si>
    <t>Phát sinh thực tế</t>
  </si>
  <si>
    <t>Chi hỗ trợ hội trường, loa máy, nước uống</t>
  </si>
  <si>
    <t>Buổi</t>
  </si>
  <si>
    <t>Giá thị trường</t>
  </si>
  <si>
    <t>Chi mua biển báo cấm phá rừng</t>
  </si>
  <si>
    <t>Chi mua biển báo phòng cháy chữa cháy rừng</t>
  </si>
  <si>
    <t xml:space="preserve">Tổng cộng: </t>
  </si>
  <si>
    <t>ha</t>
  </si>
  <si>
    <t>Chi cho người bảo vệ rừng (tiền công, công tác phí, bảo hiểm, đồ dùng bảo hộ và các khoản chi khác</t>
  </si>
  <si>
    <t>ỦY BAN NHÂN DÂN</t>
  </si>
  <si>
    <t>CỘNG HÒA XÃ HỘI CHỦ NGHĨA VIỆT NAM</t>
  </si>
  <si>
    <t>Độc lập - Tự do - Hạnh phúc</t>
  </si>
  <si>
    <t>KẾ HOẠCH TÀI CHÍNH NĂM 2025</t>
  </si>
  <si>
    <t xml:space="preserve">NGUỒN THU TỪ THỎA THUẬN CHI TRẢ GIẢM PHÁT THẢIKHÍ NHÀ KÍNH VÙNG BẮC TRUNG BỘ (ERPA) </t>
  </si>
  <si>
    <t>Theo giá thị trường</t>
  </si>
  <si>
    <t>Chi khác</t>
  </si>
  <si>
    <r>
      <t xml:space="preserve">Chi phí văn phòng phẩm  (Giấy, hộp đựng tài liệu, thùng tồn đựng tài liệu, kẹp sắt, đổ mực máy in </t>
    </r>
    <r>
      <rPr>
        <sz val="12"/>
        <color rgb="FF000000"/>
        <rFont val="Calibri"/>
        <family val="2"/>
      </rPr>
      <t>…</t>
    </r>
    <r>
      <rPr>
        <sz val="12"/>
        <color rgb="FF000000"/>
        <rFont val="Times New Roman"/>
        <family val="1"/>
      </rPr>
      <t>)</t>
    </r>
  </si>
  <si>
    <t>(Kèm theo Nghị quyết số       /NQ-HĐND ngày       tháng     năm 2025 của HĐND xã Hoà Trạch)</t>
  </si>
  <si>
    <t>Chi tiền công tuần tra bảo vệ rừng Quảng Châu</t>
  </si>
  <si>
    <t>XÃ HOÀ TRẠCH</t>
  </si>
  <si>
    <t>Chi bồi dưỡng làm đêm, làm thêm giờ, công tác kiêm nhiệm đối với cán bộ, công chức</t>
  </si>
  <si>
    <t>Hỗ trợ cán bộ Phổ biến, tuyên truyền giáo dục pháp luật và tập huấn về bảo vệ rừng, bồi dưỡng nghiệp vụ quản lý bảo vệ rừng (1 người  x 1 buổi x 3 thôn có diện tích rừng)</t>
  </si>
  <si>
    <t>Chi văn phòng phẩm, tài liệu phục vụ tuyên tuyền (trung bình 50 người/ hội nghị x 1 thôn)</t>
  </si>
  <si>
    <t>Mua áo mưa</t>
  </si>
  <si>
    <t>Bộ</t>
  </si>
  <si>
    <t>Mua đền pin</t>
  </si>
  <si>
    <t>Hỗ trợ lực lượng được điều động tham gia ngăn chặn, chống phá chặt phá rừng (6 người x 5 đợt x 200.000đ/người/đợt)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</si>
</sst>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3"/>
      <color rgb="FFFF0000"/>
      <name val="Times New Roman"/>
      <family val="1"/>
    </font>
    <font>
      <i/>
      <sz val="13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sz val="13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i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3" fontId="11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1431471</xdr:colOff>
      <xdr:row>2</xdr:row>
      <xdr:rowOff>19594</xdr:rowOff>
    </xdr:from>
    <xdr:to>
      <xdr:col>1</xdr:col>
      <xdr:colOff>2361111</xdr:colOff>
      <xdr:row>2</xdr:row>
      <xdr:rowOff>19594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094411" y="461554"/>
          <a:ext cx="9296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141514</xdr:colOff>
      <xdr:row>2</xdr:row>
      <xdr:rowOff>21771</xdr:rowOff>
    </xdr:from>
    <xdr:to>
      <xdr:col>6</xdr:col>
      <xdr:colOff>522513</xdr:colOff>
      <xdr:row>2</xdr:row>
      <xdr:rowOff>21771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106194" y="463731"/>
          <a:ext cx="18516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21" zoomScale="70" zoomScaleNormal="70" workbookViewId="0">
      <selection activeCell="D38" sqref="D38"/>
    </sheetView>
  </sheetViews>
  <sheetFormatPr defaultRowHeight="15.6" x14ac:dyDescent="0.3"/>
  <cols>
    <col min="1" max="1" width="8.69921875" customWidth="1"/>
    <col min="2" max="2" width="51.296875" customWidth="1"/>
    <col min="4" max="4" width="10.8984375" customWidth="1"/>
    <col min="5" max="5" width="11.69921875" customWidth="1"/>
    <col min="6" max="6" width="19.296875" customWidth="1"/>
    <col min="7" max="7" width="32.3984375" customWidth="1"/>
    <col min="9" max="9" width="12.19921875" hidden="1" customWidth="1"/>
    <col min="10" max="10" width="0" hidden="1" customWidth="1"/>
    <col min="11" max="12" width="14.5" hidden="1" customWidth="1"/>
    <col min="13" max="16" width="0" hidden="1" customWidth="1"/>
  </cols>
  <sheetData>
    <row r="1" spans="1:12" s="4" customFormat="1" ht="17.399999999999999" x14ac:dyDescent="0.3">
      <c r="B1" s="5" t="s">
        <v>35</v>
      </c>
      <c r="D1" s="51" t="s">
        <v>36</v>
      </c>
      <c r="E1" s="51"/>
      <c r="F1" s="51"/>
      <c r="G1" s="51"/>
    </row>
    <row r="2" spans="1:12" s="4" customFormat="1" ht="17.399999999999999" x14ac:dyDescent="0.3">
      <c r="B2" s="6" t="s">
        <v>45</v>
      </c>
      <c r="D2" s="51" t="s">
        <v>37</v>
      </c>
      <c r="E2" s="51"/>
      <c r="F2" s="51"/>
      <c r="G2" s="51"/>
    </row>
    <row r="3" spans="1:12" x14ac:dyDescent="0.3">
      <c r="B3" s="2"/>
      <c r="D3" s="1"/>
      <c r="E3" s="1"/>
      <c r="F3" s="1"/>
      <c r="G3" s="1"/>
    </row>
    <row r="4" spans="1:12" ht="17.399999999999999" x14ac:dyDescent="0.3">
      <c r="A4" s="52" t="s">
        <v>38</v>
      </c>
      <c r="B4" s="52"/>
      <c r="C4" s="52"/>
      <c r="D4" s="52"/>
      <c r="E4" s="52"/>
      <c r="F4" s="52"/>
      <c r="G4" s="52"/>
    </row>
    <row r="5" spans="1:12" ht="17.399999999999999" x14ac:dyDescent="0.3">
      <c r="A5" s="52" t="s">
        <v>39</v>
      </c>
      <c r="B5" s="52"/>
      <c r="C5" s="52"/>
      <c r="D5" s="52"/>
      <c r="E5" s="52"/>
      <c r="F5" s="52"/>
      <c r="G5" s="52"/>
    </row>
    <row r="6" spans="1:12" ht="18" x14ac:dyDescent="0.3">
      <c r="A6" s="53" t="s">
        <v>43</v>
      </c>
      <c r="B6" s="54"/>
      <c r="C6" s="54"/>
      <c r="D6" s="54"/>
      <c r="E6" s="54"/>
      <c r="F6" s="54"/>
      <c r="G6" s="54"/>
    </row>
    <row r="7" spans="1:12" ht="17.399999999999999" x14ac:dyDescent="0.3">
      <c r="A7" s="3"/>
      <c r="B7" s="3"/>
      <c r="C7" s="3"/>
      <c r="D7" s="3"/>
      <c r="E7" s="3"/>
      <c r="F7" s="3"/>
      <c r="G7" s="3"/>
    </row>
    <row r="8" spans="1:12" ht="17.399999999999999" customHeight="1" x14ac:dyDescent="0.3">
      <c r="A8" s="55" t="s">
        <v>2</v>
      </c>
      <c r="B8" s="50" t="s">
        <v>7</v>
      </c>
      <c r="C8" s="50" t="s">
        <v>8</v>
      </c>
      <c r="D8" s="50" t="s">
        <v>9</v>
      </c>
      <c r="E8" s="50" t="s">
        <v>10</v>
      </c>
      <c r="F8" s="50" t="s">
        <v>11</v>
      </c>
      <c r="G8" s="50" t="s">
        <v>12</v>
      </c>
    </row>
    <row r="9" spans="1:12" ht="15.6" customHeight="1" x14ac:dyDescent="0.3">
      <c r="A9" s="55"/>
      <c r="B9" s="50"/>
      <c r="C9" s="50"/>
      <c r="D9" s="50"/>
      <c r="E9" s="50"/>
      <c r="F9" s="50"/>
      <c r="G9" s="50"/>
    </row>
    <row r="10" spans="1:12" ht="48.6" customHeight="1" x14ac:dyDescent="0.3">
      <c r="A10" s="12" t="s">
        <v>0</v>
      </c>
      <c r="B10" s="13" t="s">
        <v>34</v>
      </c>
      <c r="C10" s="12"/>
      <c r="D10" s="14"/>
      <c r="E10" s="15"/>
      <c r="F10" s="16">
        <f>SUM(F11:F11)</f>
        <v>12684000</v>
      </c>
      <c r="G10" s="17"/>
    </row>
    <row r="11" spans="1:12" ht="26.4" customHeight="1" x14ac:dyDescent="0.3">
      <c r="A11" s="18">
        <v>1</v>
      </c>
      <c r="B11" s="19" t="s">
        <v>44</v>
      </c>
      <c r="C11" s="18" t="s">
        <v>33</v>
      </c>
      <c r="D11" s="20">
        <v>42.28</v>
      </c>
      <c r="E11" s="21">
        <v>300000</v>
      </c>
      <c r="F11" s="22">
        <f>D11*E11</f>
        <v>12684000</v>
      </c>
      <c r="G11" s="23" t="s">
        <v>13</v>
      </c>
      <c r="K11" s="7">
        <v>7180000</v>
      </c>
    </row>
    <row r="12" spans="1:12" ht="56.4" customHeight="1" x14ac:dyDescent="0.3">
      <c r="A12" s="12" t="s">
        <v>1</v>
      </c>
      <c r="B12" s="13" t="s">
        <v>3</v>
      </c>
      <c r="C12" s="12"/>
      <c r="D12" s="12"/>
      <c r="E12" s="24"/>
      <c r="F12" s="16">
        <f>SUM(F13:F15)</f>
        <v>5700000</v>
      </c>
      <c r="G12" s="25"/>
      <c r="K12" s="7">
        <v>7268513</v>
      </c>
    </row>
    <row r="13" spans="1:12" ht="33.6" customHeight="1" x14ac:dyDescent="0.3">
      <c r="A13" s="18">
        <v>1</v>
      </c>
      <c r="B13" s="26" t="s">
        <v>17</v>
      </c>
      <c r="C13" s="18" t="s">
        <v>15</v>
      </c>
      <c r="D13" s="18">
        <v>6</v>
      </c>
      <c r="E13" s="22">
        <v>100000</v>
      </c>
      <c r="F13" s="22">
        <f>D13*E13</f>
        <v>600000</v>
      </c>
      <c r="G13" s="27" t="s">
        <v>40</v>
      </c>
      <c r="K13" s="7">
        <v>8959384</v>
      </c>
      <c r="L13" s="8">
        <f>K13+K14</f>
        <v>17582691</v>
      </c>
    </row>
    <row r="14" spans="1:12" ht="33.6" customHeight="1" x14ac:dyDescent="0.3">
      <c r="A14" s="18">
        <v>2</v>
      </c>
      <c r="B14" s="26" t="s">
        <v>16</v>
      </c>
      <c r="C14" s="18" t="s">
        <v>14</v>
      </c>
      <c r="D14" s="18">
        <v>6</v>
      </c>
      <c r="E14" s="22">
        <v>350000</v>
      </c>
      <c r="F14" s="22">
        <f t="shared" ref="F14:F16" si="0">D14*E14</f>
        <v>2100000</v>
      </c>
      <c r="G14" s="27" t="s">
        <v>40</v>
      </c>
      <c r="K14" s="7">
        <v>8623307</v>
      </c>
    </row>
    <row r="15" spans="1:12" ht="33.6" customHeight="1" x14ac:dyDescent="0.3">
      <c r="A15" s="18">
        <v>3</v>
      </c>
      <c r="B15" s="26" t="s">
        <v>49</v>
      </c>
      <c r="C15" s="18" t="s">
        <v>50</v>
      </c>
      <c r="D15" s="18">
        <v>6</v>
      </c>
      <c r="E15" s="22">
        <v>500000</v>
      </c>
      <c r="F15" s="22">
        <f t="shared" si="0"/>
        <v>3000000</v>
      </c>
      <c r="G15" s="27"/>
      <c r="K15" s="7"/>
    </row>
    <row r="16" spans="1:12" ht="33.6" customHeight="1" x14ac:dyDescent="0.3">
      <c r="A16" s="18">
        <v>4</v>
      </c>
      <c r="B16" s="26" t="s">
        <v>51</v>
      </c>
      <c r="C16" s="18" t="s">
        <v>14</v>
      </c>
      <c r="D16" s="18">
        <v>6</v>
      </c>
      <c r="E16" s="22">
        <v>150000</v>
      </c>
      <c r="F16" s="22">
        <f t="shared" si="0"/>
        <v>900000</v>
      </c>
      <c r="G16" s="27"/>
    </row>
    <row r="17" spans="1:13" ht="40.799999999999997" customHeight="1" x14ac:dyDescent="0.3">
      <c r="A17" s="12" t="s">
        <v>4</v>
      </c>
      <c r="B17" s="13" t="s">
        <v>5</v>
      </c>
      <c r="C17" s="28"/>
      <c r="D17" s="28"/>
      <c r="E17" s="29"/>
      <c r="F17" s="30">
        <f>F18+F19</f>
        <v>2400000</v>
      </c>
      <c r="G17" s="23"/>
    </row>
    <row r="18" spans="1:13" ht="56.4" customHeight="1" thickBot="1" x14ac:dyDescent="0.35">
      <c r="A18" s="18">
        <v>1</v>
      </c>
      <c r="B18" s="19" t="s">
        <v>46</v>
      </c>
      <c r="C18" s="28" t="s">
        <v>18</v>
      </c>
      <c r="D18" s="31"/>
      <c r="E18" s="29"/>
      <c r="F18" s="32">
        <v>1200000</v>
      </c>
      <c r="G18" s="28" t="s">
        <v>19</v>
      </c>
      <c r="K18" s="48"/>
      <c r="L18" s="48"/>
      <c r="M18" s="48"/>
    </row>
    <row r="19" spans="1:13" ht="66" customHeight="1" x14ac:dyDescent="0.3">
      <c r="A19" s="18">
        <v>2</v>
      </c>
      <c r="B19" s="19" t="s">
        <v>52</v>
      </c>
      <c r="C19" s="28" t="s">
        <v>20</v>
      </c>
      <c r="D19" s="28">
        <v>6</v>
      </c>
      <c r="E19" s="32">
        <v>200000</v>
      </c>
      <c r="F19" s="32">
        <f>D19*E19</f>
        <v>1200000</v>
      </c>
      <c r="G19" s="33" t="s">
        <v>21</v>
      </c>
    </row>
    <row r="20" spans="1:13" ht="56.4" customHeight="1" x14ac:dyDescent="0.3">
      <c r="A20" s="12" t="s">
        <v>6</v>
      </c>
      <c r="B20" s="13" t="s">
        <v>22</v>
      </c>
      <c r="C20" s="34"/>
      <c r="D20" s="34"/>
      <c r="E20" s="35"/>
      <c r="F20" s="30">
        <f>F21+F26+F27</f>
        <v>9050000</v>
      </c>
      <c r="G20" s="36"/>
    </row>
    <row r="21" spans="1:13" ht="43.8" customHeight="1" x14ac:dyDescent="0.3">
      <c r="A21" s="18">
        <v>1</v>
      </c>
      <c r="B21" s="26" t="s">
        <v>23</v>
      </c>
      <c r="C21" s="28"/>
      <c r="D21" s="28"/>
      <c r="E21" s="29"/>
      <c r="F21" s="22">
        <f>F22+F23+F24+F25</f>
        <v>2050000</v>
      </c>
      <c r="G21" s="23"/>
    </row>
    <row r="22" spans="1:13" ht="78" customHeight="1" thickBot="1" x14ac:dyDescent="0.35">
      <c r="A22" s="18"/>
      <c r="B22" s="37" t="s">
        <v>47</v>
      </c>
      <c r="C22" s="28" t="s">
        <v>20</v>
      </c>
      <c r="D22" s="28">
        <v>1</v>
      </c>
      <c r="E22" s="32">
        <v>200000</v>
      </c>
      <c r="F22" s="32">
        <f t="shared" ref="F22:F27" si="1">D22*E22</f>
        <v>200000</v>
      </c>
      <c r="G22" s="23" t="s">
        <v>24</v>
      </c>
      <c r="K22" s="49">
        <v>12684000</v>
      </c>
    </row>
    <row r="23" spans="1:13" ht="30.6" customHeight="1" thickBot="1" x14ac:dyDescent="0.35">
      <c r="A23" s="18"/>
      <c r="B23" s="38" t="s">
        <v>25</v>
      </c>
      <c r="C23" s="28" t="s">
        <v>14</v>
      </c>
      <c r="D23" s="28">
        <v>1</v>
      </c>
      <c r="E23" s="32">
        <v>350000</v>
      </c>
      <c r="F23" s="32">
        <f t="shared" si="1"/>
        <v>350000</v>
      </c>
      <c r="G23" s="23" t="s">
        <v>26</v>
      </c>
      <c r="K23" s="49">
        <v>5700000</v>
      </c>
    </row>
    <row r="24" spans="1:13" ht="39" customHeight="1" thickBot="1" x14ac:dyDescent="0.35">
      <c r="A24" s="18"/>
      <c r="B24" s="38" t="s">
        <v>27</v>
      </c>
      <c r="C24" s="28" t="s">
        <v>28</v>
      </c>
      <c r="D24" s="28">
        <v>1</v>
      </c>
      <c r="E24" s="32">
        <v>500000</v>
      </c>
      <c r="F24" s="32">
        <f t="shared" si="1"/>
        <v>500000</v>
      </c>
      <c r="G24" s="23" t="s">
        <v>26</v>
      </c>
      <c r="K24" s="49">
        <v>2400000</v>
      </c>
    </row>
    <row r="25" spans="1:13" ht="56.4" customHeight="1" thickBot="1" x14ac:dyDescent="0.35">
      <c r="A25" s="18"/>
      <c r="B25" s="37" t="s">
        <v>48</v>
      </c>
      <c r="C25" s="28" t="s">
        <v>20</v>
      </c>
      <c r="D25" s="28">
        <v>50</v>
      </c>
      <c r="E25" s="32">
        <v>20000</v>
      </c>
      <c r="F25" s="32">
        <f t="shared" si="1"/>
        <v>1000000</v>
      </c>
      <c r="G25" s="23" t="s">
        <v>24</v>
      </c>
      <c r="K25" s="49">
        <v>9050000</v>
      </c>
    </row>
    <row r="26" spans="1:13" ht="38.4" customHeight="1" thickBot="1" x14ac:dyDescent="0.35">
      <c r="A26" s="18">
        <v>2</v>
      </c>
      <c r="B26" s="26" t="s">
        <v>30</v>
      </c>
      <c r="C26" s="18" t="s">
        <v>14</v>
      </c>
      <c r="D26" s="18">
        <v>10</v>
      </c>
      <c r="E26" s="22">
        <v>350000</v>
      </c>
      <c r="F26" s="22">
        <f t="shared" si="1"/>
        <v>3500000</v>
      </c>
      <c r="G26" s="23" t="s">
        <v>29</v>
      </c>
      <c r="K26" s="49">
        <v>2197204</v>
      </c>
    </row>
    <row r="27" spans="1:13" ht="38.4" customHeight="1" x14ac:dyDescent="0.3">
      <c r="A27" s="18">
        <v>3</v>
      </c>
      <c r="B27" s="26" t="s">
        <v>31</v>
      </c>
      <c r="C27" s="18" t="s">
        <v>14</v>
      </c>
      <c r="D27" s="18">
        <v>10</v>
      </c>
      <c r="E27" s="22">
        <v>350000</v>
      </c>
      <c r="F27" s="22">
        <f t="shared" si="1"/>
        <v>3500000</v>
      </c>
      <c r="G27" s="23" t="s">
        <v>29</v>
      </c>
    </row>
    <row r="28" spans="1:13" ht="28.8" customHeight="1" x14ac:dyDescent="0.3">
      <c r="A28" s="39" t="s">
        <v>6</v>
      </c>
      <c r="B28" s="40" t="s">
        <v>41</v>
      </c>
      <c r="C28" s="39"/>
      <c r="D28" s="39"/>
      <c r="E28" s="41"/>
      <c r="F28" s="9">
        <f>F29</f>
        <v>2197204</v>
      </c>
      <c r="G28" s="42"/>
    </row>
    <row r="29" spans="1:13" ht="37.200000000000003" customHeight="1" x14ac:dyDescent="0.3">
      <c r="A29" s="43">
        <v>1</v>
      </c>
      <c r="B29" s="44" t="s">
        <v>42</v>
      </c>
      <c r="C29" s="43"/>
      <c r="D29" s="43"/>
      <c r="E29" s="45"/>
      <c r="F29" s="10">
        <v>2197204</v>
      </c>
      <c r="G29" s="46" t="s">
        <v>26</v>
      </c>
    </row>
    <row r="30" spans="1:13" ht="38.4" customHeight="1" x14ac:dyDescent="0.3">
      <c r="A30" s="47"/>
      <c r="B30" s="25" t="s">
        <v>32</v>
      </c>
      <c r="C30" s="47"/>
      <c r="D30" s="47"/>
      <c r="E30" s="47"/>
      <c r="F30" s="11">
        <f>F10+F12+F17+F20+F28</f>
        <v>32031204</v>
      </c>
      <c r="G30" s="27"/>
      <c r="I30" s="8">
        <f>F30-K15</f>
        <v>32031204</v>
      </c>
    </row>
    <row r="32" spans="1:13" x14ac:dyDescent="0.3">
      <c r="I32" s="8">
        <f>SUM(K11:K14)</f>
        <v>32031204</v>
      </c>
    </row>
    <row r="33" spans="9:9" x14ac:dyDescent="0.3">
      <c r="I33" s="8">
        <f>I32-F30</f>
        <v>0</v>
      </c>
    </row>
  </sheetData>
  <mergeCells count="12">
    <mergeCell ref="F8:F9"/>
    <mergeCell ref="G8:G9"/>
    <mergeCell ref="D1:G1"/>
    <mergeCell ref="D2:G2"/>
    <mergeCell ref="A4:G4"/>
    <mergeCell ref="A5:G5"/>
    <mergeCell ref="A6:G6"/>
    <mergeCell ref="A8:A9"/>
    <mergeCell ref="B8:B9"/>
    <mergeCell ref="C8:C9"/>
    <mergeCell ref="D8:D9"/>
    <mergeCell ref="E8:E9"/>
  </mergeCells>
  <pageMargins left="0.5" right="0.5" top="0.5" bottom="0.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KH</vt:lpstr>
      <vt:lpstr>KH!chuong_pl_11_name_name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 COMPUTER</dc:creator>
  <cp:lastModifiedBy>Administrator</cp:lastModifiedBy>
  <cp:lastPrinted>2025-12-24T08:56:06Z</cp:lastPrinted>
  <dcterms:created xsi:type="dcterms:W3CDTF">2025-11-06T03:19:02Z</dcterms:created>
  <dcterms:modified xsi:type="dcterms:W3CDTF">2025-12-24T08:56:24Z</dcterms:modified>
</cp:coreProperties>
</file>